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ДОХОДНЫЙ ОТДЕЛ\2022 год\ОТЧЕТ ОБ ИСПОЛНЕНИИ по постановлению\1 полугодие 2022 года\"/>
    </mc:Choice>
  </mc:AlternateContent>
  <bookViews>
    <workbookView xWindow="-135" yWindow="45" windowWidth="11160" windowHeight="9480"/>
  </bookViews>
  <sheets>
    <sheet name="3.10" sheetId="2" r:id="rId1"/>
  </sheets>
  <calcPr calcId="162913"/>
</workbook>
</file>

<file path=xl/calcChain.xml><?xml version="1.0" encoding="utf-8"?>
<calcChain xmlns="http://schemas.openxmlformats.org/spreadsheetml/2006/main">
  <c r="J12" i="2" l="1"/>
  <c r="D6" i="2" l="1"/>
  <c r="C6" i="2"/>
  <c r="I26" i="2"/>
  <c r="G6" i="2" l="1"/>
  <c r="F6" i="2"/>
  <c r="H15" i="2"/>
  <c r="I15" i="2"/>
  <c r="J15" i="2"/>
  <c r="E15" i="2"/>
  <c r="J25" i="2" l="1"/>
  <c r="J14" i="2"/>
  <c r="E27" i="2"/>
  <c r="J23" i="2" l="1"/>
  <c r="I17" i="2"/>
  <c r="H17" i="2"/>
  <c r="E17" i="2"/>
  <c r="I8" i="2"/>
  <c r="G20" i="2"/>
  <c r="G19" i="2" s="1"/>
  <c r="F20" i="2"/>
  <c r="F19" i="2" s="1"/>
  <c r="D20" i="2"/>
  <c r="D19" i="2" s="1"/>
  <c r="C20" i="2"/>
  <c r="C19" i="2" s="1"/>
  <c r="I22" i="2"/>
  <c r="J29" i="2"/>
  <c r="I28" i="2"/>
  <c r="I29" i="2"/>
  <c r="F5" i="2" l="1"/>
  <c r="E19" i="2"/>
  <c r="E20" i="2"/>
  <c r="G5" i="2"/>
  <c r="H6" i="2"/>
  <c r="J6" i="2"/>
  <c r="I6" i="2"/>
  <c r="E6" i="2"/>
  <c r="I16" i="2" l="1"/>
  <c r="I14" i="2"/>
  <c r="I13" i="2"/>
  <c r="I11" i="2"/>
  <c r="I10" i="2"/>
  <c r="J8" i="2" l="1"/>
  <c r="J11" i="2"/>
  <c r="J16" i="2"/>
  <c r="J18" i="2"/>
  <c r="H16" i="2"/>
  <c r="H14" i="2"/>
  <c r="H13" i="2"/>
  <c r="H10" i="2"/>
  <c r="E16" i="2"/>
  <c r="E14" i="2"/>
  <c r="E13" i="2"/>
  <c r="E10" i="2"/>
  <c r="H23" i="2"/>
  <c r="H24" i="2"/>
  <c r="H25" i="2"/>
  <c r="H8" i="2"/>
  <c r="H9" i="2"/>
  <c r="H12" i="2"/>
  <c r="H18" i="2"/>
  <c r="E23" i="2"/>
  <c r="E24" i="2"/>
  <c r="E25" i="2"/>
  <c r="E8" i="2"/>
  <c r="E9" i="2"/>
  <c r="E12" i="2"/>
  <c r="E18" i="2"/>
  <c r="I27" i="2"/>
  <c r="I25" i="2"/>
  <c r="J24" i="2"/>
  <c r="I24" i="2"/>
  <c r="I23" i="2"/>
  <c r="I18" i="2"/>
  <c r="I12" i="2"/>
  <c r="I9" i="2"/>
  <c r="J19" i="2" l="1"/>
  <c r="I19" i="2"/>
  <c r="J20" i="2"/>
  <c r="H19" i="2"/>
  <c r="H20" i="2"/>
  <c r="D5" i="2"/>
  <c r="I20" i="2"/>
  <c r="C5" i="2"/>
  <c r="J5" i="2" l="1"/>
  <c r="I5" i="2"/>
  <c r="H5" i="2"/>
  <c r="E5" i="2"/>
</calcChain>
</file>

<file path=xl/sharedStrings.xml><?xml version="1.0" encoding="utf-8"?>
<sst xmlns="http://schemas.openxmlformats.org/spreadsheetml/2006/main" count="46" uniqueCount="35">
  <si>
    <t>Вид дохода</t>
  </si>
  <si>
    <t>Всего доходов</t>
  </si>
  <si>
    <t>в т.ч.</t>
  </si>
  <si>
    <t>Налог на доходы физических лиц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</si>
  <si>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</si>
  <si>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</t>
  </si>
  <si>
    <t>Безвозмездные поступления от других бюджетов бюджетной системы Российской Федерации</t>
  </si>
  <si>
    <t>Налоговые и неналоговые доходы, всего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</si>
  <si>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</si>
  <si>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</si>
  <si>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Безвозмездные поступления, всего</t>
  </si>
  <si>
    <t>% исполнения плана на год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</si>
  <si>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</si>
  <si>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</si>
  <si>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</si>
  <si>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</si>
  <si>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</si>
  <si>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Уточненный план на год</t>
  </si>
  <si>
    <t>субвенции бюджетам бюджетной системы Российской Федерации</t>
  </si>
  <si>
    <t>Темп роста, % (гр.6/гр.3)*100</t>
  </si>
  <si>
    <t>Отклонение (гр.6-гр.3)</t>
  </si>
  <si>
    <t>Неналоговые доходы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</si>
  <si>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</si>
  <si>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</si>
  <si>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Государственная пошлина</t>
  </si>
  <si>
    <t>-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</si>
  <si>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</si>
  <si>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Транспортный налог</t>
  </si>
  <si>
    <t>2021 год</t>
  </si>
  <si>
    <t>Безвозмездные поступления от государственных (муниципальных) организаций</t>
  </si>
  <si>
    <t>2022 год</t>
  </si>
  <si>
    <t>св.100</t>
  </si>
  <si>
    <t>Анализ исполнения консолидированного бюджета Нижневартовского района по доходам в разрезе видов доходов за I полугодие 2022 г. в сравнении с I полугодием 2021 г., тыс. рублей</t>
  </si>
  <si>
    <t>Исполнение за I полугодие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</si>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</sst>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3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3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wrapText="1"/>
    </xf>
    <xf numFmtId="164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vertical="top" wrapText="1"/>
    </xf>
    <xf numFmtId="4" fontId="1" fillId="0" borderId="0" xfId="0" applyNumberFormat="1" applyFont="1"/>
    <xf numFmtId="4" fontId="5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5" fillId="0" borderId="0" xfId="0" applyFont="1" applyBorder="1"/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0"/>
  <sheetViews>
    <sheetView tabSelected="1" topLeftCell="B1" workbookViewId="0">
      <pane xSplit="1" ySplit="2" topLeftCell="C12" activePane="bottomRight" state="frozen"/>
      <selection activeCell="B1" sqref="B1"/>
      <selection pane="topRight" activeCell="C1" sqref="C1"/>
      <selection pane="bottomLeft" activeCell="B3" sqref="B3"/>
      <selection pane="bottomRight" activeCell="F28" sqref="F28"/>
    </sheetView>
  </sheetViews>
  <sheetFormatPr defaultColWidth="9.140625" defaultRowHeight="15" x14ac:dyDescent="0.25"/>
  <cols>
    <col min="1" max="1" width="0" style="1" hidden="1" customWidth="1"/>
    <col min="2" max="2" width="51.5703125" style="1" customWidth="1"/>
    <col min="3" max="3" width="15.7109375" style="28" customWidth="1"/>
    <col min="4" max="4" width="13.28515625" style="28" customWidth="1"/>
    <col min="5" max="5" width="13.140625" style="1" customWidth="1"/>
    <col min="6" max="6" width="15.85546875" style="28" customWidth="1"/>
    <col min="7" max="7" width="13.42578125" style="28" customWidth="1"/>
    <col min="8" max="8" width="13.28515625" style="1" customWidth="1"/>
    <col min="9" max="9" width="12.42578125" style="8" customWidth="1"/>
    <col min="10" max="10" width="10.28515625" style="8" customWidth="1"/>
    <col min="11" max="16384" width="9.140625" style="1"/>
  </cols>
  <sheetData>
    <row r="1" spans="1:10" s="28" customFormat="1" ht="49.5" customHeight="1" x14ac:dyDescent="0.25">
      <c r="A1" s="29"/>
      <c r="B1" s="34" t="s">
        <v>32</v>
      </c>
      <c r="C1" s="34"/>
      <c r="D1" s="34"/>
      <c r="E1" s="34"/>
      <c r="F1" s="34"/>
      <c r="G1" s="34"/>
      <c r="H1" s="34"/>
      <c r="I1" s="34"/>
      <c r="J1" s="34"/>
    </row>
    <row r="2" spans="1:10" ht="24" customHeight="1" x14ac:dyDescent="0.25">
      <c r="B2" s="36" t="s">
        <v>0</v>
      </c>
      <c r="C2" s="35" t="s">
        <v>28</v>
      </c>
      <c r="D2" s="35"/>
      <c r="E2" s="35"/>
      <c r="F2" s="38" t="s">
        <v>30</v>
      </c>
      <c r="G2" s="39"/>
      <c r="H2" s="40"/>
      <c r="I2" s="41" t="s">
        <v>20</v>
      </c>
      <c r="J2" s="41" t="s">
        <v>19</v>
      </c>
    </row>
    <row r="3" spans="1:10" ht="54.75" customHeight="1" x14ac:dyDescent="0.25">
      <c r="B3" s="37"/>
      <c r="C3" s="33" t="s">
        <v>17</v>
      </c>
      <c r="D3" s="33" t="s">
        <v>33</v>
      </c>
      <c r="E3" s="2" t="s">
        <v>11</v>
      </c>
      <c r="F3" s="31" t="s">
        <v>17</v>
      </c>
      <c r="G3" s="32" t="s">
        <v>33</v>
      </c>
      <c r="H3" s="2" t="s">
        <v>11</v>
      </c>
      <c r="I3" s="42"/>
      <c r="J3" s="42"/>
    </row>
    <row r="4" spans="1:10" ht="16.5" customHeight="1" x14ac:dyDescent="0.25">
      <c r="B4" s="3">
        <v>1</v>
      </c>
      <c r="C4" s="33">
        <v>2</v>
      </c>
      <c r="D4" s="33">
        <v>3</v>
      </c>
      <c r="E4" s="2">
        <v>4</v>
      </c>
      <c r="F4" s="31">
        <v>5</v>
      </c>
      <c r="G4" s="32">
        <v>6</v>
      </c>
      <c r="H4" s="2">
        <v>7</v>
      </c>
      <c r="I4" s="4">
        <v>8</v>
      </c>
      <c r="J4" s="4">
        <v>9</v>
      </c>
    </row>
    <row r="5" spans="1:10" x14ac:dyDescent="0.25">
      <c r="B5" s="5" t="s">
        <v>1</v>
      </c>
      <c r="C5" s="6">
        <f>C6+C19</f>
        <v>4564102.7060000002</v>
      </c>
      <c r="D5" s="6">
        <f>D6+D19</f>
        <v>2618168.0609999998</v>
      </c>
      <c r="E5" s="7">
        <f>D5/C5*100</f>
        <v>57.364354609245282</v>
      </c>
      <c r="F5" s="6">
        <f>F6+F19</f>
        <v>4636024.9000000004</v>
      </c>
      <c r="G5" s="6">
        <f>G6+G19</f>
        <v>2559875</v>
      </c>
      <c r="H5" s="7">
        <f>G5/F5*100</f>
        <v>55.217024395188204</v>
      </c>
      <c r="I5" s="6">
        <f>G5-D5</f>
        <v>-58293.060999999754</v>
      </c>
      <c r="J5" s="6">
        <f>G5/D5*100</f>
        <v>97.773517221131527</v>
      </c>
    </row>
    <row r="6" spans="1:10" s="8" customFormat="1" x14ac:dyDescent="0.25">
      <c r="B6" s="9" t="s">
        <v>7</v>
      </c>
      <c r="C6" s="6">
        <f>C8+C9+C10+C11+C12+C13+C14+C16+C17+C18+C15</f>
        <v>2498893.2999999998</v>
      </c>
      <c r="D6" s="6">
        <f>D8+D9+D10+D11+D12+D13+D14+D16+D17+D18+D15</f>
        <v>1408984.372</v>
      </c>
      <c r="E6" s="6">
        <f t="shared" ref="E6:E20" si="0">D6/C6*100</f>
        <v>56.384335097460948</v>
      </c>
      <c r="F6" s="6">
        <f>F8+F9+F10+F11+F12+F13+F14+F16+F18+F17+F15</f>
        <v>2552214</v>
      </c>
      <c r="G6" s="6">
        <f>G8+G9+G10+G11+G12+G13+G14+G16+G18+G17+G15</f>
        <v>1432702.2999999998</v>
      </c>
      <c r="H6" s="6">
        <f t="shared" ref="H6:H20" si="1">G6/F6*100</f>
        <v>56.135664955995054</v>
      </c>
      <c r="I6" s="6">
        <f t="shared" ref="I6:I19" si="2">G6-D6</f>
        <v>23717.92799999984</v>
      </c>
      <c r="J6" s="6">
        <f t="shared" ref="J6:J12" si="3">G6/D6*100</f>
        <v>101.68333506540836</v>
      </c>
    </row>
    <row r="7" spans="1:10" s="8" customFormat="1" x14ac:dyDescent="0.25">
      <c r="B7" s="10" t="s">
        <v>2</v>
      </c>
      <c r="C7" s="11"/>
      <c r="D7" s="12"/>
      <c r="E7" s="12"/>
      <c r="F7" s="12"/>
      <c r="G7" s="12"/>
      <c r="H7" s="12"/>
      <c r="I7" s="12"/>
      <c r="J7" s="12"/>
    </row>
    <row r="8" spans="1:10" s="8" customFormat="1" x14ac:dyDescent="0.25">
      <c r="B8" s="10" t="s">
        <v>3</v>
      </c>
      <c r="C8" s="12">
        <v>1600075</v>
      </c>
      <c r="D8" s="12">
        <v>852883.20299999998</v>
      </c>
      <c r="E8" s="12">
        <f t="shared" si="0"/>
        <v>53.302701623361401</v>
      </c>
      <c r="F8" s="12">
        <v>1650037</v>
      </c>
      <c r="G8" s="12">
        <v>885570.8</v>
      </c>
      <c r="H8" s="12">
        <f t="shared" si="1"/>
        <v>53.669754072181419</v>
      </c>
      <c r="I8" s="12">
        <f t="shared" si="2"/>
        <v>32687.597000000067</v>
      </c>
      <c r="J8" s="12">
        <f t="shared" si="3"/>
        <v>103.83259945617667</v>
      </c>
    </row>
    <row r="9" spans="1:10" s="8" customFormat="1" ht="27" customHeight="1" x14ac:dyDescent="0.25">
      <c r="B9" s="13" t="s">
        <v>5</v>
      </c>
      <c r="C9" s="12">
        <v>25525</v>
      </c>
      <c r="D9" s="12">
        <v>16111.628000000001</v>
      </c>
      <c r="E9" s="12">
        <f t="shared" si="0"/>
        <v>63.12097159647405</v>
      </c>
      <c r="F9" s="12">
        <v>35843</v>
      </c>
      <c r="G9" s="12">
        <v>20093.2</v>
      </c>
      <c r="H9" s="12">
        <f t="shared" si="1"/>
        <v>56.058923639204309</v>
      </c>
      <c r="I9" s="12">
        <f t="shared" si="2"/>
        <v>3981.5720000000001</v>
      </c>
      <c r="J9" s="12" t="s">
        <v>31</v>
      </c>
    </row>
    <row r="10" spans="1:10" s="8" customFormat="1" ht="30" x14ac:dyDescent="0.25">
      <c r="B10" s="13" t="s">
        <v>12</v>
      </c>
      <c r="C10" s="12">
        <v>56142</v>
      </c>
      <c r="D10" s="12">
        <v>35646.478000000003</v>
      </c>
      <c r="E10" s="12">
        <f t="shared" si="0"/>
        <v>63.493423818175344</v>
      </c>
      <c r="F10" s="12">
        <v>59814</v>
      </c>
      <c r="G10" s="12">
        <v>49708.7</v>
      </c>
      <c r="H10" s="12">
        <f t="shared" si="1"/>
        <v>83.105460260139765</v>
      </c>
      <c r="I10" s="12">
        <f t="shared" si="2"/>
        <v>14062.221999999994</v>
      </c>
      <c r="J10" s="12" t="s">
        <v>31</v>
      </c>
    </row>
    <row r="11" spans="1:10" s="8" customFormat="1" ht="30" x14ac:dyDescent="0.25">
      <c r="B11" s="13" t="s">
        <v>13</v>
      </c>
      <c r="C11" s="12">
        <v>1430</v>
      </c>
      <c r="D11" s="12">
        <v>1723.645</v>
      </c>
      <c r="E11" s="12"/>
      <c r="F11" s="12">
        <v>0</v>
      </c>
      <c r="G11" s="12">
        <v>99.1</v>
      </c>
      <c r="H11" s="12"/>
      <c r="I11" s="12">
        <f t="shared" si="2"/>
        <v>-1624.5450000000001</v>
      </c>
      <c r="J11" s="12">
        <f t="shared" si="3"/>
        <v>5.7494437659726918</v>
      </c>
    </row>
    <row r="12" spans="1:10" s="8" customFormat="1" x14ac:dyDescent="0.25">
      <c r="B12" s="10" t="s">
        <v>4</v>
      </c>
      <c r="C12" s="12">
        <v>663</v>
      </c>
      <c r="D12" s="12">
        <v>1068.3599999999999</v>
      </c>
      <c r="E12" s="12">
        <f t="shared" si="0"/>
        <v>161.14027149321265</v>
      </c>
      <c r="F12" s="12">
        <v>614</v>
      </c>
      <c r="G12" s="12">
        <v>98.7</v>
      </c>
      <c r="H12" s="12">
        <f t="shared" si="1"/>
        <v>16.074918566775246</v>
      </c>
      <c r="I12" s="12">
        <f t="shared" si="2"/>
        <v>-969.65999999999985</v>
      </c>
      <c r="J12" s="12">
        <f t="shared" si="3"/>
        <v>9.2384589464225542</v>
      </c>
    </row>
    <row r="13" spans="1:10" s="8" customFormat="1" ht="30" x14ac:dyDescent="0.25">
      <c r="B13" s="13" t="s">
        <v>14</v>
      </c>
      <c r="C13" s="12">
        <v>3590</v>
      </c>
      <c r="D13" s="12">
        <v>925.16</v>
      </c>
      <c r="E13" s="12">
        <f t="shared" si="0"/>
        <v>25.770473537604456</v>
      </c>
      <c r="F13" s="12">
        <v>2500</v>
      </c>
      <c r="G13" s="12">
        <v>1041.8</v>
      </c>
      <c r="H13" s="12">
        <f t="shared" si="1"/>
        <v>41.671999999999997</v>
      </c>
      <c r="I13" s="12">
        <f t="shared" si="2"/>
        <v>116.63999999999999</v>
      </c>
      <c r="J13" s="12" t="s">
        <v>31</v>
      </c>
    </row>
    <row r="14" spans="1:10" s="8" customFormat="1" x14ac:dyDescent="0.25">
      <c r="B14" s="13" t="s">
        <v>15</v>
      </c>
      <c r="C14" s="12">
        <v>15536</v>
      </c>
      <c r="D14" s="12">
        <v>2798.7910000000002</v>
      </c>
      <c r="E14" s="12">
        <f t="shared" si="0"/>
        <v>18.014875128733266</v>
      </c>
      <c r="F14" s="12">
        <v>14744</v>
      </c>
      <c r="G14" s="12">
        <v>2550.1999999999998</v>
      </c>
      <c r="H14" s="12">
        <f t="shared" si="1"/>
        <v>17.296527400976665</v>
      </c>
      <c r="I14" s="12">
        <f t="shared" si="2"/>
        <v>-248.59100000000035</v>
      </c>
      <c r="J14" s="12">
        <f t="shared" ref="J14:J15" si="4">G14/D14*100</f>
        <v>91.117914842515916</v>
      </c>
    </row>
    <row r="15" spans="1:10" s="8" customFormat="1" x14ac:dyDescent="0.25">
      <c r="B15" s="13" t="s">
        <v>27</v>
      </c>
      <c r="C15" s="12">
        <v>9153</v>
      </c>
      <c r="D15" s="12">
        <v>3100.145</v>
      </c>
      <c r="E15" s="12">
        <f t="shared" si="0"/>
        <v>33.870261116573801</v>
      </c>
      <c r="F15" s="12">
        <v>9179</v>
      </c>
      <c r="G15" s="12">
        <v>3111.2</v>
      </c>
      <c r="H15" s="12">
        <f t="shared" si="1"/>
        <v>33.894759777753563</v>
      </c>
      <c r="I15" s="12">
        <f t="shared" si="2"/>
        <v>11.054999999999836</v>
      </c>
      <c r="J15" s="12">
        <f t="shared" si="4"/>
        <v>100.35659622372502</v>
      </c>
    </row>
    <row r="16" spans="1:10" s="8" customFormat="1" x14ac:dyDescent="0.25">
      <c r="B16" s="10" t="s">
        <v>16</v>
      </c>
      <c r="C16" s="12">
        <v>44126</v>
      </c>
      <c r="D16" s="12">
        <v>19162.441999999999</v>
      </c>
      <c r="E16" s="12">
        <f t="shared" si="0"/>
        <v>43.42664642161084</v>
      </c>
      <c r="F16" s="12">
        <v>44340</v>
      </c>
      <c r="G16" s="12">
        <v>15673.6</v>
      </c>
      <c r="H16" s="12">
        <f t="shared" si="1"/>
        <v>35.348669373026617</v>
      </c>
      <c r="I16" s="12">
        <f t="shared" si="2"/>
        <v>-3488.8419999999987</v>
      </c>
      <c r="J16" s="12">
        <f t="shared" ref="J16:J20" si="5">G16/D16*100</f>
        <v>81.793333020916648</v>
      </c>
    </row>
    <row r="17" spans="2:10" s="8" customFormat="1" x14ac:dyDescent="0.25">
      <c r="B17" s="10" t="s">
        <v>24</v>
      </c>
      <c r="C17" s="12">
        <v>3356</v>
      </c>
      <c r="D17" s="12">
        <v>1667.12</v>
      </c>
      <c r="E17" s="12">
        <f t="shared" si="0"/>
        <v>49.675804529201429</v>
      </c>
      <c r="F17" s="12">
        <v>3540</v>
      </c>
      <c r="G17" s="12">
        <v>2304.5</v>
      </c>
      <c r="H17" s="12">
        <f t="shared" si="1"/>
        <v>65.098870056497177</v>
      </c>
      <c r="I17" s="12">
        <f t="shared" si="2"/>
        <v>637.38000000000011</v>
      </c>
      <c r="J17" s="12" t="s">
        <v>31</v>
      </c>
    </row>
    <row r="18" spans="2:10" s="8" customFormat="1" x14ac:dyDescent="0.25">
      <c r="B18" s="10" t="s">
        <v>21</v>
      </c>
      <c r="C18" s="12">
        <v>739297.3</v>
      </c>
      <c r="D18" s="12">
        <v>473897.4</v>
      </c>
      <c r="E18" s="12">
        <f t="shared" si="0"/>
        <v>64.101059208521391</v>
      </c>
      <c r="F18" s="12">
        <v>731603</v>
      </c>
      <c r="G18" s="12">
        <v>452450.5</v>
      </c>
      <c r="H18" s="12">
        <f t="shared" si="1"/>
        <v>61.843718519470258</v>
      </c>
      <c r="I18" s="12">
        <f t="shared" si="2"/>
        <v>-21446.900000000023</v>
      </c>
      <c r="J18" s="12">
        <f t="shared" si="5"/>
        <v>95.474357951742292</v>
      </c>
    </row>
    <row r="19" spans="2:10" x14ac:dyDescent="0.25">
      <c r="B19" s="5" t="s">
        <v>10</v>
      </c>
      <c r="C19" s="6">
        <f>C20+C27+C28+C29+C26</f>
        <v>2065209.406</v>
      </c>
      <c r="D19" s="6">
        <f>D20+D27+D28+D29+D26</f>
        <v>1209183.6889999998</v>
      </c>
      <c r="E19" s="14">
        <f t="shared" si="0"/>
        <v>58.550173434567434</v>
      </c>
      <c r="F19" s="6">
        <f>F20+F27+F28+F29+F26</f>
        <v>2083810.9</v>
      </c>
      <c r="G19" s="6">
        <f>G20+G27+G28+G29+G26</f>
        <v>1127172.7</v>
      </c>
      <c r="H19" s="7">
        <f t="shared" si="1"/>
        <v>54.091890007869715</v>
      </c>
      <c r="I19" s="6">
        <f t="shared" si="2"/>
        <v>-82010.988999999827</v>
      </c>
      <c r="J19" s="6">
        <f t="shared" si="5"/>
        <v>93.217656693018796</v>
      </c>
    </row>
    <row r="20" spans="2:10" ht="30" x14ac:dyDescent="0.25">
      <c r="B20" s="15" t="s">
        <v>6</v>
      </c>
      <c r="C20" s="12">
        <f>C22+C23+C24+C25</f>
        <v>2060849.162</v>
      </c>
      <c r="D20" s="12">
        <f>D22+D23+D24+D25</f>
        <v>1203418.2829999998</v>
      </c>
      <c r="E20" s="12">
        <f t="shared" si="0"/>
        <v>58.394292274749205</v>
      </c>
      <c r="F20" s="12">
        <f>F22+F23+F24+F25</f>
        <v>2075810.9</v>
      </c>
      <c r="G20" s="12">
        <f>G22+G23+G24+G25</f>
        <v>1109370.3999999999</v>
      </c>
      <c r="H20" s="16">
        <f t="shared" si="1"/>
        <v>53.442748566355434</v>
      </c>
      <c r="I20" s="12">
        <f t="shared" ref="I20:I29" si="6">G20-D20</f>
        <v>-94047.882999999914</v>
      </c>
      <c r="J20" s="12">
        <f t="shared" si="5"/>
        <v>92.184938160857243</v>
      </c>
    </row>
    <row r="21" spans="2:10" x14ac:dyDescent="0.25">
      <c r="B21" s="15" t="s">
        <v>2</v>
      </c>
      <c r="C21" s="17"/>
      <c r="D21" s="12"/>
      <c r="E21" s="16"/>
      <c r="F21" s="12"/>
      <c r="G21" s="12"/>
      <c r="H21" s="16"/>
      <c r="I21" s="12"/>
      <c r="J21" s="12"/>
    </row>
    <row r="22" spans="2:10" s="21" customFormat="1" ht="30" x14ac:dyDescent="0.25">
      <c r="B22" s="18" t="s">
        <v>22</v>
      </c>
      <c r="C22" s="19">
        <v>0</v>
      </c>
      <c r="D22" s="19">
        <v>0</v>
      </c>
      <c r="E22" s="16"/>
      <c r="F22" s="19">
        <v>53068.2</v>
      </c>
      <c r="G22" s="19">
        <v>24724.3</v>
      </c>
      <c r="H22" s="20"/>
      <c r="I22" s="19">
        <f t="shared" si="6"/>
        <v>24724.3</v>
      </c>
      <c r="J22" s="12"/>
    </row>
    <row r="23" spans="2:10" ht="45" x14ac:dyDescent="0.25">
      <c r="B23" s="18" t="s">
        <v>8</v>
      </c>
      <c r="C23" s="19">
        <v>343369.462</v>
      </c>
      <c r="D23" s="19">
        <v>102775.5</v>
      </c>
      <c r="E23" s="20">
        <f t="shared" ref="E23:E27" si="7">D23/C23*100</f>
        <v>29.93146198889405</v>
      </c>
      <c r="F23" s="19">
        <v>243988.7</v>
      </c>
      <c r="G23" s="19">
        <v>88083.4</v>
      </c>
      <c r="H23" s="20">
        <f t="shared" ref="H23:H25" si="8">G23/F23*100</f>
        <v>36.101426008663509</v>
      </c>
      <c r="I23" s="19">
        <f t="shared" si="6"/>
        <v>-14692.100000000006</v>
      </c>
      <c r="J23" s="19">
        <f t="shared" ref="J23:J25" si="9">G23/D23*100</f>
        <v>85.704666968294958</v>
      </c>
    </row>
    <row r="24" spans="2:10" ht="30" x14ac:dyDescent="0.25">
      <c r="B24" s="18" t="s">
        <v>18</v>
      </c>
      <c r="C24" s="19">
        <v>1667990.2</v>
      </c>
      <c r="D24" s="19">
        <v>1071073.8999999999</v>
      </c>
      <c r="E24" s="20">
        <f t="shared" si="7"/>
        <v>64.213440822374139</v>
      </c>
      <c r="F24" s="19">
        <v>1726820.9</v>
      </c>
      <c r="G24" s="19">
        <v>964800.7</v>
      </c>
      <c r="H24" s="20">
        <f t="shared" si="8"/>
        <v>55.871497733204414</v>
      </c>
      <c r="I24" s="19">
        <f t="shared" si="6"/>
        <v>-106273.19999999995</v>
      </c>
      <c r="J24" s="19">
        <f t="shared" si="9"/>
        <v>90.077883514853653</v>
      </c>
    </row>
    <row r="25" spans="2:10" x14ac:dyDescent="0.25">
      <c r="B25" s="22" t="s">
        <v>9</v>
      </c>
      <c r="C25" s="19">
        <v>49489.5</v>
      </c>
      <c r="D25" s="19">
        <v>29568.883000000002</v>
      </c>
      <c r="E25" s="20">
        <f t="shared" si="7"/>
        <v>59.747790945554115</v>
      </c>
      <c r="F25" s="19">
        <v>51933.1</v>
      </c>
      <c r="G25" s="19">
        <v>31762</v>
      </c>
      <c r="H25" s="20">
        <f t="shared" si="8"/>
        <v>61.159453219622939</v>
      </c>
      <c r="I25" s="19">
        <f t="shared" si="6"/>
        <v>2193.1169999999984</v>
      </c>
      <c r="J25" s="19">
        <f t="shared" si="9"/>
        <v>107.41697615023197</v>
      </c>
    </row>
    <row r="26" spans="2:10" ht="30" x14ac:dyDescent="0.25">
      <c r="B26" s="30" t="s">
        <v>29</v>
      </c>
      <c r="C26" s="12">
        <v>0</v>
      </c>
      <c r="D26" s="12">
        <v>48.524999999999999</v>
      </c>
      <c r="E26" s="16"/>
      <c r="F26" s="12">
        <v>0</v>
      </c>
      <c r="G26" s="12">
        <v>0</v>
      </c>
      <c r="H26" s="16"/>
      <c r="I26" s="12">
        <f t="shared" si="6"/>
        <v>-48.524999999999999</v>
      </c>
      <c r="J26" s="12"/>
    </row>
    <row r="27" spans="2:10" x14ac:dyDescent="0.25">
      <c r="B27" s="23" t="s">
        <v>34</v>
      </c>
      <c r="C27" s="12">
        <v>4360.2439999999997</v>
      </c>
      <c r="D27" s="12">
        <v>9424.8070000000007</v>
      </c>
      <c r="E27" s="20">
        <f t="shared" si="7"/>
        <v>216.15320151808021</v>
      </c>
      <c r="F27" s="12">
        <v>8000</v>
      </c>
      <c r="G27" s="12">
        <v>17655.7</v>
      </c>
      <c r="H27" s="16"/>
      <c r="I27" s="12">
        <f t="shared" si="6"/>
        <v>8230.893</v>
      </c>
      <c r="J27" s="19" t="s">
        <v>31</v>
      </c>
    </row>
    <row r="28" spans="2:10" ht="60" x14ac:dyDescent="0.25">
      <c r="B28" s="24" t="s">
        <v>26</v>
      </c>
      <c r="C28" s="12">
        <v>0</v>
      </c>
      <c r="D28" s="12">
        <v>197.452</v>
      </c>
      <c r="E28" s="16" t="s">
        <v>25</v>
      </c>
      <c r="F28" s="12">
        <v>0</v>
      </c>
      <c r="G28" s="12">
        <v>186</v>
      </c>
      <c r="H28" s="16" t="s">
        <v>25</v>
      </c>
      <c r="I28" s="12">
        <f t="shared" si="6"/>
        <v>-11.451999999999998</v>
      </c>
      <c r="J28" s="12"/>
    </row>
    <row r="29" spans="2:10" ht="45" x14ac:dyDescent="0.25">
      <c r="B29" s="24" t="s">
        <v>23</v>
      </c>
      <c r="C29" s="12">
        <v>0</v>
      </c>
      <c r="D29" s="12">
        <v>-3905.3780000000002</v>
      </c>
      <c r="E29" s="16" t="s">
        <v>25</v>
      </c>
      <c r="F29" s="12">
        <v>0</v>
      </c>
      <c r="G29" s="12">
        <v>-39.4</v>
      </c>
      <c r="H29" s="16" t="s">
        <v>25</v>
      </c>
      <c r="I29" s="12">
        <f t="shared" si="6"/>
        <v>3865.9780000000001</v>
      </c>
      <c r="J29" s="12">
        <f t="shared" ref="J29" si="10">G29/D29*100</f>
        <v>1.0088652109987817</v>
      </c>
    </row>
    <row r="30" spans="2:10" s="25" customFormat="1" x14ac:dyDescent="0.25">
      <c r="C30" s="26"/>
      <c r="D30" s="26"/>
      <c r="F30" s="26"/>
      <c r="G30" s="26"/>
      <c r="I30" s="27"/>
      <c r="J30" s="27"/>
    </row>
  </sheetData>
  <mergeCells count="6">
    <mergeCell ref="B1:J1"/>
    <mergeCell ref="C2:E2"/>
    <mergeCell ref="B2:B3"/>
    <mergeCell ref="F2:H2"/>
    <mergeCell ref="I2:I3"/>
    <mergeCell ref="J2:J3"/>
  </mergeCells>
  <printOptions horizontalCentered="1"/>
  <pageMargins left="0" right="0" top="0" bottom="0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Марон Надежда Николаевна</dc:creator>
  <cp:lastModifiedBy>Стогова Анна Николаевна</cp:lastModifiedBy>
  <cp:lastPrinted>2022-04-12T11:28:43Z</cp:lastPrinted>
  <dcterms:created xsi:type="dcterms:W3CDTF">2015-05-06T07:14:08Z</dcterms:created>
  <dcterms:modified xsi:type="dcterms:W3CDTF">2022-07-12T07:50:05Z</dcterms:modified>
</cp:coreProperties>
</file>